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en_skoroszyt"/>
  <mc:AlternateContent xmlns:mc="http://schemas.openxmlformats.org/markup-compatibility/2006">
    <mc:Choice Requires="x15">
      <x15ac:absPath xmlns:x15ac="http://schemas.microsoft.com/office/spreadsheetml/2010/11/ac" url="Z:\excel\rozdzial15\"/>
    </mc:Choice>
  </mc:AlternateContent>
  <bookViews>
    <workbookView xWindow="-45" yWindow="-45" windowWidth="17475" windowHeight="9150"/>
  </bookViews>
  <sheets>
    <sheet name="Arkusz1" sheetId="1" r:id="rId1"/>
    <sheet name="Wykres" sheetId="5" r:id="rId2"/>
  </sheets>
  <calcPr calcId="162913"/>
</workbook>
</file>

<file path=xl/calcChain.xml><?xml version="1.0" encoding="utf-8"?>
<calcChain xmlns="http://schemas.openxmlformats.org/spreadsheetml/2006/main">
  <c r="A9" i="5" l="1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B43" i="5"/>
  <c r="C43" i="5"/>
  <c r="D43" i="5"/>
  <c r="B34" i="5"/>
  <c r="C34" i="5"/>
  <c r="D34" i="5"/>
  <c r="B35" i="5"/>
  <c r="C35" i="5"/>
  <c r="D35" i="5"/>
  <c r="B36" i="5"/>
  <c r="C36" i="5"/>
  <c r="D36" i="5"/>
  <c r="B37" i="5"/>
  <c r="C37" i="5"/>
  <c r="D37" i="5"/>
  <c r="B38" i="5"/>
  <c r="C38" i="5"/>
  <c r="D38" i="5"/>
  <c r="B39" i="5"/>
  <c r="C39" i="5"/>
  <c r="D39" i="5"/>
  <c r="B40" i="5"/>
  <c r="C40" i="5"/>
  <c r="D40" i="5"/>
  <c r="B41" i="5"/>
  <c r="C41" i="5"/>
  <c r="D41" i="5"/>
  <c r="B42" i="5"/>
  <c r="C42" i="5"/>
  <c r="D42" i="5"/>
  <c r="B10" i="5"/>
  <c r="C10" i="5"/>
  <c r="D10" i="5"/>
  <c r="B11" i="5"/>
  <c r="C11" i="5"/>
  <c r="D11" i="5"/>
  <c r="B12" i="5"/>
  <c r="C12" i="5"/>
  <c r="D12" i="5"/>
  <c r="B13" i="5"/>
  <c r="C13" i="5"/>
  <c r="D13" i="5"/>
  <c r="B14" i="5"/>
  <c r="C14" i="5"/>
  <c r="D14" i="5"/>
  <c r="B15" i="5"/>
  <c r="C15" i="5"/>
  <c r="D15" i="5"/>
  <c r="B16" i="5"/>
  <c r="C16" i="5"/>
  <c r="D16" i="5"/>
  <c r="B17" i="5"/>
  <c r="C17" i="5"/>
  <c r="D17" i="5"/>
  <c r="B18" i="5"/>
  <c r="C18" i="5"/>
  <c r="D18" i="5"/>
  <c r="B19" i="5"/>
  <c r="C19" i="5"/>
  <c r="D19" i="5"/>
  <c r="B20" i="5"/>
  <c r="C20" i="5"/>
  <c r="D20" i="5"/>
  <c r="B21" i="5"/>
  <c r="C21" i="5"/>
  <c r="D21" i="5"/>
  <c r="B22" i="5"/>
  <c r="C22" i="5"/>
  <c r="D22" i="5"/>
  <c r="B23" i="5"/>
  <c r="C23" i="5"/>
  <c r="D23" i="5"/>
  <c r="B24" i="5"/>
  <c r="C24" i="5"/>
  <c r="D24" i="5"/>
  <c r="B25" i="5"/>
  <c r="C25" i="5"/>
  <c r="D25" i="5"/>
  <c r="B26" i="5"/>
  <c r="C26" i="5"/>
  <c r="D26" i="5"/>
  <c r="B27" i="5"/>
  <c r="C27" i="5"/>
  <c r="D27" i="5"/>
  <c r="B28" i="5"/>
  <c r="C28" i="5"/>
  <c r="D28" i="5"/>
  <c r="B29" i="5"/>
  <c r="C29" i="5"/>
  <c r="D29" i="5"/>
  <c r="B30" i="5"/>
  <c r="C30" i="5"/>
  <c r="D30" i="5"/>
  <c r="B31" i="5"/>
  <c r="C31" i="5"/>
  <c r="D31" i="5"/>
  <c r="B32" i="5"/>
  <c r="C32" i="5"/>
  <c r="D32" i="5"/>
  <c r="B33" i="5"/>
  <c r="C33" i="5"/>
  <c r="D33" i="5"/>
  <c r="B9" i="5"/>
  <c r="C9" i="5"/>
  <c r="D9" i="5"/>
  <c r="D8" i="5"/>
  <c r="C8" i="5"/>
  <c r="B8" i="5"/>
  <c r="B10" i="1"/>
  <c r="B11" i="1"/>
  <c r="B6" i="1"/>
</calcChain>
</file>

<file path=xl/sharedStrings.xml><?xml version="1.0" encoding="utf-8"?>
<sst xmlns="http://schemas.openxmlformats.org/spreadsheetml/2006/main" count="16" uniqueCount="11">
  <si>
    <t>Kwota pożyczki:</t>
  </si>
  <si>
    <t>Roczna stopa procentowa:</t>
  </si>
  <si>
    <t>Okres spłaty (miesiące):</t>
  </si>
  <si>
    <t>Liczba okresów:</t>
  </si>
  <si>
    <t>Rata spłaty dla jednego okresu:</t>
  </si>
  <si>
    <t>Okres</t>
  </si>
  <si>
    <t>Kwota odsetek</t>
  </si>
  <si>
    <t>Kwota spłaty kapitału</t>
  </si>
  <si>
    <t>Rata</t>
  </si>
  <si>
    <t>Kapitał</t>
  </si>
  <si>
    <t>Odsetki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</si>
</sst>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&quot;$&quot;#,##0.00_);[Red]\(&quot;$&quot;#,##0.00\)"/>
    <numFmt numFmtId="166" formatCode="0.0%"/>
  </numFmts>
  <fonts count="5" x14ac:knownFonts="1">
    <font>
      <sz val="10"/>
      <name val="Arial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3">
    <xf numFmtId="0" fontId="0" fillId="0" borderId="0" xfId="0"/>
    <xf numFmtId="164" fontId="0" fillId="0" borderId="0" xfId="0" applyNumberFormat="1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166" fontId="2" fillId="0" borderId="0" xfId="0" applyNumberFormat="1" applyFont="1"/>
    <xf numFmtId="0" fontId="2" fillId="0" borderId="0" xfId="0" applyNumberFormat="1" applyFont="1"/>
    <xf numFmtId="10" fontId="2" fillId="0" borderId="1" xfId="0" applyNumberFormat="1" applyFont="1" applyBorder="1"/>
    <xf numFmtId="0" fontId="2" fillId="0" borderId="1" xfId="0" applyNumberFormat="1" applyFont="1" applyBorder="1"/>
    <xf numFmtId="0" fontId="2" fillId="0" borderId="1" xfId="0" applyFont="1" applyBorder="1"/>
    <xf numFmtId="44" fontId="2" fillId="0" borderId="1" xfId="1" applyFont="1" applyBorder="1"/>
    <xf numFmtId="0" fontId="3" fillId="2" borderId="1" xfId="0" applyFont="1" applyFill="1" applyBorder="1"/>
    <xf numFmtId="44" fontId="2" fillId="0" borderId="0" xfId="1" applyFont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l-PL">
                <a:latin typeface="+mn-lt"/>
              </a:rPr>
              <a:t>Kapitał i odsetki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4392536500197595"/>
          <c:y val="0.11984151981002374"/>
          <c:w val="0.83364562066079573"/>
          <c:h val="0.75516085489313833"/>
        </c:manualLayout>
      </c:layout>
      <c:lineChart>
        <c:grouping val="standard"/>
        <c:varyColors val="0"/>
        <c:ser>
          <c:idx val="2"/>
          <c:order val="0"/>
          <c:tx>
            <c:strRef>
              <c:f>Wykres!$C$7</c:f>
              <c:strCache>
                <c:ptCount val="1"/>
                <c:pt idx="0">
                  <c:v>Kapitał</c:v>
                </c:pt>
              </c:strCache>
            </c:strRef>
          </c:tx>
          <c:spPr>
            <a:ln w="381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Wykres!$A$8:$A$43</c:f>
              <c:numCache>
                <c:formatCode>General</c:formatCode>
                <c:ptCount val="3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</c:numCache>
            </c:numRef>
          </c:cat>
          <c:val>
            <c:numRef>
              <c:f>Wykres!$C$8:$C$43</c:f>
              <c:numCache>
                <c:formatCode>_("zł"* #,##0.00_);_("zł"* \(#,##0.00\);_("zł"* "-"??_);_(@_)</c:formatCode>
                <c:ptCount val="36"/>
                <c:pt idx="0">
                  <c:v>241.16283074115023</c:v>
                </c:pt>
                <c:pt idx="1">
                  <c:v>243.0720364845177</c:v>
                </c:pt>
                <c:pt idx="2">
                  <c:v>244.99635677335343</c:v>
                </c:pt>
                <c:pt idx="3">
                  <c:v>246.93591126447581</c:v>
                </c:pt>
                <c:pt idx="4">
                  <c:v>248.89082056198626</c:v>
                </c:pt>
                <c:pt idx="5">
                  <c:v>250.86120622476864</c:v>
                </c:pt>
                <c:pt idx="6">
                  <c:v>252.84719077404807</c:v>
                </c:pt>
                <c:pt idx="7">
                  <c:v>254.84889770100926</c:v>
                </c:pt>
                <c:pt idx="8">
                  <c:v>256.86645147447564</c:v>
                </c:pt>
                <c:pt idx="9">
                  <c:v>258.89997754864851</c:v>
                </c:pt>
                <c:pt idx="10">
                  <c:v>260.94960237090868</c:v>
                </c:pt>
                <c:pt idx="11">
                  <c:v>263.01545338967838</c:v>
                </c:pt>
                <c:pt idx="12">
                  <c:v>265.09765906234668</c:v>
                </c:pt>
                <c:pt idx="13">
                  <c:v>267.19634886325684</c:v>
                </c:pt>
                <c:pt idx="14">
                  <c:v>269.31165329175769</c:v>
                </c:pt>
                <c:pt idx="15">
                  <c:v>271.4437038803174</c:v>
                </c:pt>
                <c:pt idx="16">
                  <c:v>273.59263320270327</c:v>
                </c:pt>
                <c:pt idx="17">
                  <c:v>275.75857488222465</c:v>
                </c:pt>
                <c:pt idx="18">
                  <c:v>277.94166360004226</c:v>
                </c:pt>
                <c:pt idx="19">
                  <c:v>280.14203510354264</c:v>
                </c:pt>
                <c:pt idx="20">
                  <c:v>282.35982621477899</c:v>
                </c:pt>
                <c:pt idx="21">
                  <c:v>284.59517483897935</c:v>
                </c:pt>
                <c:pt idx="22">
                  <c:v>286.84821997312127</c:v>
                </c:pt>
                <c:pt idx="23">
                  <c:v>289.11910171457515</c:v>
                </c:pt>
                <c:pt idx="24">
                  <c:v>291.40796126981553</c:v>
                </c:pt>
                <c:pt idx="25">
                  <c:v>293.71494096320151</c:v>
                </c:pt>
                <c:pt idx="26">
                  <c:v>296.04018424582688</c:v>
                </c:pt>
                <c:pt idx="27">
                  <c:v>298.38383570443972</c:v>
                </c:pt>
                <c:pt idx="28">
                  <c:v>300.74604107043319</c:v>
                </c:pt>
                <c:pt idx="29">
                  <c:v>303.1269472289074</c:v>
                </c:pt>
                <c:pt idx="30">
                  <c:v>305.5267022278029</c:v>
                </c:pt>
                <c:pt idx="31">
                  <c:v>307.94545528710637</c:v>
                </c:pt>
                <c:pt idx="32">
                  <c:v>310.38335680812935</c:v>
                </c:pt>
                <c:pt idx="33">
                  <c:v>312.84055838286031</c:v>
                </c:pt>
                <c:pt idx="34">
                  <c:v>315.31721280339133</c:v>
                </c:pt>
                <c:pt idx="35">
                  <c:v>317.81347407141817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C2-4956-8346-5711F059899B}"/>
            </c:ext>
          </c:extLst>
        </c:ser>
        <c:ser>
          <c:idx val="3"/>
          <c:order val="1"/>
          <c:tx>
            <c:strRef>
              <c:f>Wykres!$D$7</c:f>
              <c:strCache>
                <c:ptCount val="1"/>
                <c:pt idx="0">
                  <c:v>Odsetki</c:v>
                </c:pt>
              </c:strCache>
            </c:strRef>
          </c:tx>
          <c:spPr>
            <a:ln w="3810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Wykres!$A$8:$A$43</c:f>
              <c:numCache>
                <c:formatCode>General</c:formatCode>
                <c:ptCount val="3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</c:numCache>
            </c:numRef>
          </c:cat>
          <c:val>
            <c:numRef>
              <c:f>Wykres!$D$8:$D$43</c:f>
              <c:numCache>
                <c:formatCode>_("zł"* #,##0.00_);_("zł"* \(#,##0.00\);_("zł"* "-"??_);_(@_)</c:formatCode>
                <c:ptCount val="36"/>
                <c:pt idx="0">
                  <c:v>79.166666666666657</c:v>
                </c:pt>
                <c:pt idx="1">
                  <c:v>77.25746092329922</c:v>
                </c:pt>
                <c:pt idx="2">
                  <c:v>75.333140634463447</c:v>
                </c:pt>
                <c:pt idx="3">
                  <c:v>73.393586143341068</c:v>
                </c:pt>
                <c:pt idx="4">
                  <c:v>71.438676845830642</c:v>
                </c:pt>
                <c:pt idx="5">
                  <c:v>69.468291183048251</c:v>
                </c:pt>
                <c:pt idx="6">
                  <c:v>67.482306633768815</c:v>
                </c:pt>
                <c:pt idx="7">
                  <c:v>65.48059970680761</c:v>
                </c:pt>
                <c:pt idx="8">
                  <c:v>63.463045933341284</c:v>
                </c:pt>
                <c:pt idx="9">
                  <c:v>61.429519859168352</c:v>
                </c:pt>
                <c:pt idx="10">
                  <c:v>59.379895036908216</c:v>
                </c:pt>
                <c:pt idx="11">
                  <c:v>57.314044018138532</c:v>
                </c:pt>
                <c:pt idx="12">
                  <c:v>55.23183834547023</c:v>
                </c:pt>
                <c:pt idx="13">
                  <c:v>53.133148544560001</c:v>
                </c:pt>
                <c:pt idx="14">
                  <c:v>51.017844116059216</c:v>
                </c:pt>
                <c:pt idx="15">
                  <c:v>48.885793527499466</c:v>
                </c:pt>
                <c:pt idx="16">
                  <c:v>46.736864205113626</c:v>
                </c:pt>
                <c:pt idx="17">
                  <c:v>44.570922525592216</c:v>
                </c:pt>
                <c:pt idx="18">
                  <c:v>42.387833807774612</c:v>
                </c:pt>
                <c:pt idx="19">
                  <c:v>40.187462304274277</c:v>
                </c:pt>
                <c:pt idx="20">
                  <c:v>37.969671193037897</c:v>
                </c:pt>
                <c:pt idx="21">
                  <c:v>35.734322568837563</c:v>
                </c:pt>
                <c:pt idx="22">
                  <c:v>33.481277434695642</c:v>
                </c:pt>
                <c:pt idx="23">
                  <c:v>31.210395693241765</c:v>
                </c:pt>
                <c:pt idx="24">
                  <c:v>28.921536138001375</c:v>
                </c:pt>
                <c:pt idx="25">
                  <c:v>26.614556444615339</c:v>
                </c:pt>
                <c:pt idx="26">
                  <c:v>24.289313161989998</c:v>
                </c:pt>
                <c:pt idx="27">
                  <c:v>21.945661703377201</c:v>
                </c:pt>
                <c:pt idx="28">
                  <c:v>19.583456337383723</c:v>
                </c:pt>
                <c:pt idx="29">
                  <c:v>17.202550178909458</c:v>
                </c:pt>
                <c:pt idx="30">
                  <c:v>14.802795180013938</c:v>
                </c:pt>
                <c:pt idx="31">
                  <c:v>12.384042120710502</c:v>
                </c:pt>
                <c:pt idx="32">
                  <c:v>9.9461405996875758</c:v>
                </c:pt>
                <c:pt idx="33">
                  <c:v>7.4889390249565508</c:v>
                </c:pt>
                <c:pt idx="34">
                  <c:v>5.0122846044255747</c:v>
                </c:pt>
                <c:pt idx="35">
                  <c:v>2.5160233363987263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C2-4956-8346-5711F0598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8112464"/>
        <c:axId val="488115600"/>
      </c:lineChart>
      <c:catAx>
        <c:axId val="4881124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b="1"/>
                  <a:t>Okres</a:t>
                </a:r>
              </a:p>
            </c:rich>
          </c:tx>
          <c:layout>
            <c:manualLayout>
              <c:xMode val="edge"/>
              <c:yMode val="edge"/>
              <c:x val="0.45767645399465262"/>
              <c:y val="0.929600049993750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8811560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8811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_(&quot;zł&quot;* #,##0.00_);_(&quot;zł&quot;* \(#,##0.00\);_(&quot;zł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88112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3310373586479265"/>
          <c:y val="0.46984126984126978"/>
          <c:w val="0.34749949714229644"/>
          <c:h val="5.35718035245594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3</xdr:row>
      <xdr:rowOff>171450</xdr:rowOff>
    </xdr:from>
    <xdr:to>
      <xdr:col>13</xdr:col>
      <xdr:colOff>352425</xdr:colOff>
      <xdr:row>25</xdr:row>
      <xdr:rowOff>9525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2"/>
  <sheetViews>
    <sheetView showGridLines="0" tabSelected="1" zoomScale="115" zoomScaleNormal="115" workbookViewId="0">
      <selection activeCell="A5" sqref="A5"/>
    </sheetView>
  </sheetViews>
  <sheetFormatPr defaultRowHeight="15" x14ac:dyDescent="0.25"/>
  <cols>
    <col min="1" max="1" width="29" style="2" bestFit="1" customWidth="1"/>
    <col min="2" max="2" width="14.140625" style="2" customWidth="1"/>
    <col min="3" max="16384" width="9.140625" style="2"/>
  </cols>
  <sheetData>
    <row r="1" spans="1:2" x14ac:dyDescent="0.25">
      <c r="A1" s="11" t="s">
        <v>0</v>
      </c>
      <c r="B1" s="10">
        <v>25000</v>
      </c>
    </row>
    <row r="2" spans="1:2" x14ac:dyDescent="0.25">
      <c r="A2" s="11" t="s">
        <v>1</v>
      </c>
      <c r="B2" s="7">
        <v>6.25E-2</v>
      </c>
    </row>
    <row r="3" spans="1:2" x14ac:dyDescent="0.25">
      <c r="A3" s="11" t="s">
        <v>2</v>
      </c>
      <c r="B3" s="8">
        <v>1</v>
      </c>
    </row>
    <row r="4" spans="1:2" x14ac:dyDescent="0.25">
      <c r="A4" s="11" t="s">
        <v>3</v>
      </c>
      <c r="B4" s="9">
        <v>36</v>
      </c>
    </row>
    <row r="5" spans="1:2" x14ac:dyDescent="0.25">
      <c r="A5" s="11"/>
      <c r="B5" s="9"/>
    </row>
    <row r="6" spans="1:2" x14ac:dyDescent="0.25">
      <c r="A6" s="11" t="s">
        <v>4</v>
      </c>
      <c r="B6" s="10">
        <f>PMT(B2*(B3/12),B4,-B1)</f>
        <v>763.3835379163711</v>
      </c>
    </row>
    <row r="7" spans="1:2" x14ac:dyDescent="0.25">
      <c r="B7" s="3"/>
    </row>
    <row r="8" spans="1:2" x14ac:dyDescent="0.25">
      <c r="B8" s="3"/>
    </row>
    <row r="9" spans="1:2" x14ac:dyDescent="0.25">
      <c r="A9" s="11" t="s">
        <v>5</v>
      </c>
      <c r="B9" s="8">
        <v>36</v>
      </c>
    </row>
    <row r="10" spans="1:2" x14ac:dyDescent="0.25">
      <c r="A10" s="11" t="s">
        <v>7</v>
      </c>
      <c r="B10" s="10">
        <f>PPMT(B2*(B3/12),B9,B4,-B1)</f>
        <v>759.42818279763344</v>
      </c>
    </row>
    <row r="11" spans="1:2" x14ac:dyDescent="0.25">
      <c r="A11" s="11" t="s">
        <v>6</v>
      </c>
      <c r="B11" s="10">
        <f>IPMT(B2*(B3/12),B9,B4,-B1)</f>
        <v>3.955355118737673</v>
      </c>
    </row>
    <row r="12" spans="1:2" x14ac:dyDescent="0.25">
      <c r="B12" s="3"/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43"/>
  <sheetViews>
    <sheetView showGridLines="0" topLeftCell="B4" workbookViewId="0">
      <selection activeCell="P27" sqref="P27"/>
    </sheetView>
  </sheetViews>
  <sheetFormatPr defaultRowHeight="12.75" x14ac:dyDescent="0.2"/>
  <cols>
    <col min="1" max="1" width="24.85546875" customWidth="1"/>
    <col min="2" max="2" width="14.5703125" customWidth="1"/>
    <col min="3" max="3" width="15.28515625" bestFit="1" customWidth="1"/>
    <col min="4" max="4" width="14.28515625" bestFit="1" customWidth="1"/>
  </cols>
  <sheetData>
    <row r="1" spans="1:4" ht="15" x14ac:dyDescent="0.25">
      <c r="A1" s="2" t="s">
        <v>0</v>
      </c>
      <c r="B1" s="12">
        <v>10000</v>
      </c>
    </row>
    <row r="2" spans="1:4" ht="15" x14ac:dyDescent="0.25">
      <c r="A2" s="2" t="s">
        <v>1</v>
      </c>
      <c r="B2" s="5">
        <v>9.5000000000000001E-2</v>
      </c>
    </row>
    <row r="3" spans="1:4" ht="15" x14ac:dyDescent="0.25">
      <c r="A3" s="2" t="s">
        <v>2</v>
      </c>
      <c r="B3" s="6">
        <v>1</v>
      </c>
    </row>
    <row r="4" spans="1:4" ht="15" x14ac:dyDescent="0.25">
      <c r="A4" s="2" t="s">
        <v>3</v>
      </c>
      <c r="B4" s="2">
        <v>36</v>
      </c>
    </row>
    <row r="5" spans="1:4" ht="15" x14ac:dyDescent="0.25">
      <c r="A5" s="2"/>
      <c r="B5" s="2"/>
    </row>
    <row r="6" spans="1:4" x14ac:dyDescent="0.2">
      <c r="B6" s="1"/>
    </row>
    <row r="7" spans="1:4" ht="15" x14ac:dyDescent="0.25">
      <c r="A7" s="4" t="s">
        <v>5</v>
      </c>
      <c r="B7" s="4" t="s">
        <v>8</v>
      </c>
      <c r="C7" s="4" t="s">
        <v>9</v>
      </c>
      <c r="D7" s="4" t="s">
        <v>10</v>
      </c>
    </row>
    <row r="8" spans="1:4" ht="15" x14ac:dyDescent="0.25">
      <c r="A8" s="6">
        <v>1</v>
      </c>
      <c r="B8" s="12">
        <f>PMT($B$2*($B$3/12),$B$4,-$B$1)</f>
        <v>320.32949740781686</v>
      </c>
      <c r="C8" s="12">
        <f>PPMT($B$2*($B$3/12),A8,$B$4,-$B$1)</f>
        <v>241.16283074115023</v>
      </c>
      <c r="D8" s="12">
        <f>IPMT($B$2*($B$3/12),A8,$B$4,-$B$1)</f>
        <v>79.166666666666657</v>
      </c>
    </row>
    <row r="9" spans="1:4" ht="15" x14ac:dyDescent="0.25">
      <c r="A9" s="2">
        <f>A8+1</f>
        <v>2</v>
      </c>
      <c r="B9" s="12">
        <f>PMT($B$2*($B$3/12),$B$4,-$B$1)</f>
        <v>320.32949740781686</v>
      </c>
      <c r="C9" s="12">
        <f>PPMT($B$2*($B$3/12),A9,$B$4,-$B$1)</f>
        <v>243.0720364845177</v>
      </c>
      <c r="D9" s="12">
        <f>IPMT($B$2*($B$3/12),A9,$B$4,-$B$1)</f>
        <v>77.25746092329922</v>
      </c>
    </row>
    <row r="10" spans="1:4" ht="15" x14ac:dyDescent="0.25">
      <c r="A10" s="2">
        <f t="shared" ref="A10:A33" si="0">A9+1</f>
        <v>3</v>
      </c>
      <c r="B10" s="12">
        <f t="shared" ref="B10:B43" si="1">PMT($B$2*($B$3/12),$B$4,-$B$1)</f>
        <v>320.32949740781686</v>
      </c>
      <c r="C10" s="12">
        <f t="shared" ref="C10:C33" si="2">PPMT($B$2*($B$3/12),A10,$B$4,-$B$1)</f>
        <v>244.99635677335343</v>
      </c>
      <c r="D10" s="12">
        <f t="shared" ref="D10:D33" si="3">IPMT($B$2*($B$3/12),A10,$B$4,-$B$1)</f>
        <v>75.333140634463447</v>
      </c>
    </row>
    <row r="11" spans="1:4" ht="15" x14ac:dyDescent="0.25">
      <c r="A11" s="2">
        <f t="shared" si="0"/>
        <v>4</v>
      </c>
      <c r="B11" s="12">
        <f t="shared" si="1"/>
        <v>320.32949740781686</v>
      </c>
      <c r="C11" s="12">
        <f t="shared" si="2"/>
        <v>246.93591126447581</v>
      </c>
      <c r="D11" s="12">
        <f t="shared" si="3"/>
        <v>73.393586143341068</v>
      </c>
    </row>
    <row r="12" spans="1:4" ht="15" x14ac:dyDescent="0.25">
      <c r="A12" s="2">
        <f t="shared" si="0"/>
        <v>5</v>
      </c>
      <c r="B12" s="12">
        <f t="shared" si="1"/>
        <v>320.32949740781686</v>
      </c>
      <c r="C12" s="12">
        <f t="shared" si="2"/>
        <v>248.89082056198626</v>
      </c>
      <c r="D12" s="12">
        <f t="shared" si="3"/>
        <v>71.438676845830642</v>
      </c>
    </row>
    <row r="13" spans="1:4" ht="15" x14ac:dyDescent="0.25">
      <c r="A13" s="2">
        <f t="shared" si="0"/>
        <v>6</v>
      </c>
      <c r="B13" s="12">
        <f t="shared" si="1"/>
        <v>320.32949740781686</v>
      </c>
      <c r="C13" s="12">
        <f t="shared" si="2"/>
        <v>250.86120622476864</v>
      </c>
      <c r="D13" s="12">
        <f t="shared" si="3"/>
        <v>69.468291183048251</v>
      </c>
    </row>
    <row r="14" spans="1:4" ht="15" x14ac:dyDescent="0.25">
      <c r="A14" s="2">
        <f t="shared" si="0"/>
        <v>7</v>
      </c>
      <c r="B14" s="12">
        <f t="shared" si="1"/>
        <v>320.32949740781686</v>
      </c>
      <c r="C14" s="12">
        <f t="shared" si="2"/>
        <v>252.84719077404807</v>
      </c>
      <c r="D14" s="12">
        <f t="shared" si="3"/>
        <v>67.482306633768815</v>
      </c>
    </row>
    <row r="15" spans="1:4" ht="15" x14ac:dyDescent="0.25">
      <c r="A15" s="2">
        <f t="shared" si="0"/>
        <v>8</v>
      </c>
      <c r="B15" s="12">
        <f t="shared" si="1"/>
        <v>320.32949740781686</v>
      </c>
      <c r="C15" s="12">
        <f t="shared" si="2"/>
        <v>254.84889770100926</v>
      </c>
      <c r="D15" s="12">
        <f t="shared" si="3"/>
        <v>65.48059970680761</v>
      </c>
    </row>
    <row r="16" spans="1:4" ht="15" x14ac:dyDescent="0.25">
      <c r="A16" s="2">
        <f t="shared" si="0"/>
        <v>9</v>
      </c>
      <c r="B16" s="12">
        <f t="shared" si="1"/>
        <v>320.32949740781686</v>
      </c>
      <c r="C16" s="12">
        <f t="shared" si="2"/>
        <v>256.86645147447564</v>
      </c>
      <c r="D16" s="12">
        <f t="shared" si="3"/>
        <v>63.463045933341284</v>
      </c>
    </row>
    <row r="17" spans="1:4" ht="15" x14ac:dyDescent="0.25">
      <c r="A17" s="2">
        <f t="shared" si="0"/>
        <v>10</v>
      </c>
      <c r="B17" s="12">
        <f t="shared" si="1"/>
        <v>320.32949740781686</v>
      </c>
      <c r="C17" s="12">
        <f t="shared" si="2"/>
        <v>258.89997754864851</v>
      </c>
      <c r="D17" s="12">
        <f t="shared" si="3"/>
        <v>61.429519859168352</v>
      </c>
    </row>
    <row r="18" spans="1:4" ht="15" x14ac:dyDescent="0.25">
      <c r="A18" s="2">
        <f t="shared" si="0"/>
        <v>11</v>
      </c>
      <c r="B18" s="12">
        <f t="shared" si="1"/>
        <v>320.32949740781686</v>
      </c>
      <c r="C18" s="12">
        <f t="shared" si="2"/>
        <v>260.94960237090868</v>
      </c>
      <c r="D18" s="12">
        <f t="shared" si="3"/>
        <v>59.379895036908216</v>
      </c>
    </row>
    <row r="19" spans="1:4" ht="15" x14ac:dyDescent="0.25">
      <c r="A19" s="2">
        <f t="shared" si="0"/>
        <v>12</v>
      </c>
      <c r="B19" s="12">
        <f t="shared" si="1"/>
        <v>320.32949740781686</v>
      </c>
      <c r="C19" s="12">
        <f t="shared" si="2"/>
        <v>263.01545338967838</v>
      </c>
      <c r="D19" s="12">
        <f t="shared" si="3"/>
        <v>57.314044018138532</v>
      </c>
    </row>
    <row r="20" spans="1:4" ht="15" x14ac:dyDescent="0.25">
      <c r="A20" s="2">
        <f t="shared" si="0"/>
        <v>13</v>
      </c>
      <c r="B20" s="12">
        <f t="shared" si="1"/>
        <v>320.32949740781686</v>
      </c>
      <c r="C20" s="12">
        <f t="shared" si="2"/>
        <v>265.09765906234668</v>
      </c>
      <c r="D20" s="12">
        <f t="shared" si="3"/>
        <v>55.23183834547023</v>
      </c>
    </row>
    <row r="21" spans="1:4" ht="15" x14ac:dyDescent="0.25">
      <c r="A21" s="2">
        <f t="shared" si="0"/>
        <v>14</v>
      </c>
      <c r="B21" s="12">
        <f t="shared" si="1"/>
        <v>320.32949740781686</v>
      </c>
      <c r="C21" s="12">
        <f t="shared" si="2"/>
        <v>267.19634886325684</v>
      </c>
      <c r="D21" s="12">
        <f t="shared" si="3"/>
        <v>53.133148544560001</v>
      </c>
    </row>
    <row r="22" spans="1:4" ht="15" x14ac:dyDescent="0.25">
      <c r="A22" s="2">
        <f t="shared" si="0"/>
        <v>15</v>
      </c>
      <c r="B22" s="12">
        <f t="shared" si="1"/>
        <v>320.32949740781686</v>
      </c>
      <c r="C22" s="12">
        <f t="shared" si="2"/>
        <v>269.31165329175769</v>
      </c>
      <c r="D22" s="12">
        <f t="shared" si="3"/>
        <v>51.017844116059216</v>
      </c>
    </row>
    <row r="23" spans="1:4" ht="15" x14ac:dyDescent="0.25">
      <c r="A23" s="2">
        <f t="shared" si="0"/>
        <v>16</v>
      </c>
      <c r="B23" s="12">
        <f t="shared" si="1"/>
        <v>320.32949740781686</v>
      </c>
      <c r="C23" s="12">
        <f t="shared" si="2"/>
        <v>271.4437038803174</v>
      </c>
      <c r="D23" s="12">
        <f t="shared" si="3"/>
        <v>48.885793527499466</v>
      </c>
    </row>
    <row r="24" spans="1:4" ht="15" x14ac:dyDescent="0.25">
      <c r="A24" s="2">
        <f t="shared" si="0"/>
        <v>17</v>
      </c>
      <c r="B24" s="12">
        <f t="shared" si="1"/>
        <v>320.32949740781686</v>
      </c>
      <c r="C24" s="12">
        <f t="shared" si="2"/>
        <v>273.59263320270327</v>
      </c>
      <c r="D24" s="12">
        <f t="shared" si="3"/>
        <v>46.736864205113626</v>
      </c>
    </row>
    <row r="25" spans="1:4" ht="15" x14ac:dyDescent="0.25">
      <c r="A25" s="2">
        <f t="shared" si="0"/>
        <v>18</v>
      </c>
      <c r="B25" s="12">
        <f t="shared" si="1"/>
        <v>320.32949740781686</v>
      </c>
      <c r="C25" s="12">
        <f t="shared" si="2"/>
        <v>275.75857488222465</v>
      </c>
      <c r="D25" s="12">
        <f t="shared" si="3"/>
        <v>44.570922525592216</v>
      </c>
    </row>
    <row r="26" spans="1:4" ht="15" x14ac:dyDescent="0.25">
      <c r="A26" s="2">
        <f t="shared" si="0"/>
        <v>19</v>
      </c>
      <c r="B26" s="12">
        <f t="shared" si="1"/>
        <v>320.32949740781686</v>
      </c>
      <c r="C26" s="12">
        <f t="shared" si="2"/>
        <v>277.94166360004226</v>
      </c>
      <c r="D26" s="12">
        <f t="shared" si="3"/>
        <v>42.387833807774612</v>
      </c>
    </row>
    <row r="27" spans="1:4" ht="15" x14ac:dyDescent="0.25">
      <c r="A27" s="2">
        <f t="shared" si="0"/>
        <v>20</v>
      </c>
      <c r="B27" s="12">
        <f t="shared" si="1"/>
        <v>320.32949740781686</v>
      </c>
      <c r="C27" s="12">
        <f t="shared" si="2"/>
        <v>280.14203510354264</v>
      </c>
      <c r="D27" s="12">
        <f t="shared" si="3"/>
        <v>40.187462304274277</v>
      </c>
    </row>
    <row r="28" spans="1:4" ht="15" x14ac:dyDescent="0.25">
      <c r="A28" s="2">
        <f t="shared" si="0"/>
        <v>21</v>
      </c>
      <c r="B28" s="12">
        <f t="shared" si="1"/>
        <v>320.32949740781686</v>
      </c>
      <c r="C28" s="12">
        <f t="shared" si="2"/>
        <v>282.35982621477899</v>
      </c>
      <c r="D28" s="12">
        <f t="shared" si="3"/>
        <v>37.969671193037897</v>
      </c>
    </row>
    <row r="29" spans="1:4" ht="15" x14ac:dyDescent="0.25">
      <c r="A29" s="2">
        <f t="shared" si="0"/>
        <v>22</v>
      </c>
      <c r="B29" s="12">
        <f t="shared" si="1"/>
        <v>320.32949740781686</v>
      </c>
      <c r="C29" s="12">
        <f t="shared" si="2"/>
        <v>284.59517483897935</v>
      </c>
      <c r="D29" s="12">
        <f t="shared" si="3"/>
        <v>35.734322568837563</v>
      </c>
    </row>
    <row r="30" spans="1:4" ht="15" x14ac:dyDescent="0.25">
      <c r="A30" s="2">
        <f t="shared" si="0"/>
        <v>23</v>
      </c>
      <c r="B30" s="12">
        <f t="shared" si="1"/>
        <v>320.32949740781686</v>
      </c>
      <c r="C30" s="12">
        <f t="shared" si="2"/>
        <v>286.84821997312127</v>
      </c>
      <c r="D30" s="12">
        <f t="shared" si="3"/>
        <v>33.481277434695642</v>
      </c>
    </row>
    <row r="31" spans="1:4" ht="15" x14ac:dyDescent="0.25">
      <c r="A31" s="2">
        <f t="shared" si="0"/>
        <v>24</v>
      </c>
      <c r="B31" s="12">
        <f t="shared" si="1"/>
        <v>320.32949740781686</v>
      </c>
      <c r="C31" s="12">
        <f t="shared" si="2"/>
        <v>289.11910171457515</v>
      </c>
      <c r="D31" s="12">
        <f t="shared" si="3"/>
        <v>31.210395693241765</v>
      </c>
    </row>
    <row r="32" spans="1:4" ht="15" x14ac:dyDescent="0.25">
      <c r="A32" s="2">
        <f t="shared" si="0"/>
        <v>25</v>
      </c>
      <c r="B32" s="12">
        <f t="shared" si="1"/>
        <v>320.32949740781686</v>
      </c>
      <c r="C32" s="12">
        <f t="shared" si="2"/>
        <v>291.40796126981553</v>
      </c>
      <c r="D32" s="12">
        <f t="shared" si="3"/>
        <v>28.921536138001375</v>
      </c>
    </row>
    <row r="33" spans="1:4" ht="15" x14ac:dyDescent="0.25">
      <c r="A33" s="2">
        <f t="shared" si="0"/>
        <v>26</v>
      </c>
      <c r="B33" s="12">
        <f t="shared" si="1"/>
        <v>320.32949740781686</v>
      </c>
      <c r="C33" s="12">
        <f t="shared" si="2"/>
        <v>293.71494096320151</v>
      </c>
      <c r="D33" s="12">
        <f t="shared" si="3"/>
        <v>26.614556444615339</v>
      </c>
    </row>
    <row r="34" spans="1:4" ht="15" x14ac:dyDescent="0.25">
      <c r="A34" s="2">
        <f t="shared" ref="A34:A42" si="4">A33+1</f>
        <v>27</v>
      </c>
      <c r="B34" s="12">
        <f t="shared" si="1"/>
        <v>320.32949740781686</v>
      </c>
      <c r="C34" s="12">
        <f t="shared" ref="C34:C42" si="5">PPMT($B$2*($B$3/12),A34,$B$4,-$B$1)</f>
        <v>296.04018424582688</v>
      </c>
      <c r="D34" s="12">
        <f t="shared" ref="D34:D42" si="6">IPMT($B$2*($B$3/12),A34,$B$4,-$B$1)</f>
        <v>24.289313161989998</v>
      </c>
    </row>
    <row r="35" spans="1:4" ht="15" x14ac:dyDescent="0.25">
      <c r="A35" s="2">
        <f t="shared" si="4"/>
        <v>28</v>
      </c>
      <c r="B35" s="12">
        <f t="shared" si="1"/>
        <v>320.32949740781686</v>
      </c>
      <c r="C35" s="12">
        <f t="shared" si="5"/>
        <v>298.38383570443972</v>
      </c>
      <c r="D35" s="12">
        <f t="shared" si="6"/>
        <v>21.945661703377201</v>
      </c>
    </row>
    <row r="36" spans="1:4" ht="15" x14ac:dyDescent="0.25">
      <c r="A36" s="2">
        <f t="shared" si="4"/>
        <v>29</v>
      </c>
      <c r="B36" s="12">
        <f t="shared" si="1"/>
        <v>320.32949740781686</v>
      </c>
      <c r="C36" s="12">
        <f t="shared" si="5"/>
        <v>300.74604107043319</v>
      </c>
      <c r="D36" s="12">
        <f t="shared" si="6"/>
        <v>19.583456337383723</v>
      </c>
    </row>
    <row r="37" spans="1:4" ht="15" x14ac:dyDescent="0.25">
      <c r="A37" s="2">
        <f t="shared" si="4"/>
        <v>30</v>
      </c>
      <c r="B37" s="12">
        <f t="shared" si="1"/>
        <v>320.32949740781686</v>
      </c>
      <c r="C37" s="12">
        <f t="shared" si="5"/>
        <v>303.1269472289074</v>
      </c>
      <c r="D37" s="12">
        <f t="shared" si="6"/>
        <v>17.202550178909458</v>
      </c>
    </row>
    <row r="38" spans="1:4" ht="15" x14ac:dyDescent="0.25">
      <c r="A38" s="2">
        <f t="shared" si="4"/>
        <v>31</v>
      </c>
      <c r="B38" s="12">
        <f t="shared" si="1"/>
        <v>320.32949740781686</v>
      </c>
      <c r="C38" s="12">
        <f t="shared" si="5"/>
        <v>305.5267022278029</v>
      </c>
      <c r="D38" s="12">
        <f t="shared" si="6"/>
        <v>14.802795180013938</v>
      </c>
    </row>
    <row r="39" spans="1:4" ht="15" x14ac:dyDescent="0.25">
      <c r="A39" s="2">
        <f t="shared" si="4"/>
        <v>32</v>
      </c>
      <c r="B39" s="12">
        <f t="shared" si="1"/>
        <v>320.32949740781686</v>
      </c>
      <c r="C39" s="12">
        <f t="shared" si="5"/>
        <v>307.94545528710637</v>
      </c>
      <c r="D39" s="12">
        <f t="shared" si="6"/>
        <v>12.384042120710502</v>
      </c>
    </row>
    <row r="40" spans="1:4" ht="15" x14ac:dyDescent="0.25">
      <c r="A40" s="2">
        <f t="shared" si="4"/>
        <v>33</v>
      </c>
      <c r="B40" s="12">
        <f t="shared" si="1"/>
        <v>320.32949740781686</v>
      </c>
      <c r="C40" s="12">
        <f t="shared" si="5"/>
        <v>310.38335680812935</v>
      </c>
      <c r="D40" s="12">
        <f t="shared" si="6"/>
        <v>9.9461405996875758</v>
      </c>
    </row>
    <row r="41" spans="1:4" ht="15" x14ac:dyDescent="0.25">
      <c r="A41" s="2">
        <f t="shared" si="4"/>
        <v>34</v>
      </c>
      <c r="B41" s="12">
        <f t="shared" si="1"/>
        <v>320.32949740781686</v>
      </c>
      <c r="C41" s="12">
        <f t="shared" si="5"/>
        <v>312.84055838286031</v>
      </c>
      <c r="D41" s="12">
        <f t="shared" si="6"/>
        <v>7.4889390249565508</v>
      </c>
    </row>
    <row r="42" spans="1:4" ht="15" x14ac:dyDescent="0.25">
      <c r="A42" s="2">
        <f t="shared" si="4"/>
        <v>35</v>
      </c>
      <c r="B42" s="12">
        <f t="shared" si="1"/>
        <v>320.32949740781686</v>
      </c>
      <c r="C42" s="12">
        <f t="shared" si="5"/>
        <v>315.31721280339133</v>
      </c>
      <c r="D42" s="12">
        <f t="shared" si="6"/>
        <v>5.0122846044255747</v>
      </c>
    </row>
    <row r="43" spans="1:4" ht="15" x14ac:dyDescent="0.25">
      <c r="A43" s="2">
        <f>A42+1</f>
        <v>36</v>
      </c>
      <c r="B43" s="12">
        <f t="shared" si="1"/>
        <v>320.32949740781686</v>
      </c>
      <c r="C43" s="12">
        <f>PPMT($B$2*($B$3/12),A43,$B$4,-$B$1)</f>
        <v>317.81347407141817</v>
      </c>
      <c r="D43" s="12">
        <f>IPMT($B$2*($B$3/12),A43,$B$4,-$B$1)</f>
        <v>2.5160233363987263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Wykres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loan payment.xls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1999-04-16T18:47:54Z</dcterms:created>
  <dcterms:modified xsi:type="dcterms:W3CDTF">2016-05-03T11:11:13Z</dcterms:modified>
  <cp:category>http://www.j-walk.com/ss</cp:category>
</cp:coreProperties>
</file>